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8" windowWidth="15336" windowHeight="4188" activeTab="0"/>
  </bookViews>
  <sheets>
    <sheet name="table" sheetId="1" r:id="rId1"/>
    <sheet name="2014-2014" sheetId="2" r:id="rId2"/>
  </sheets>
  <definedNames>
    <definedName name="_xlnm._FilterDatabase" localSheetId="0" hidden="1">'table'!$A$1:$X$67</definedName>
    <definedName name="_xlnm.Print_Area" localSheetId="0">'table'!$A:$W</definedName>
    <definedName name="_xlnm.Print_Titles" localSheetId="0">'table'!$1:$1</definedName>
  </definedNames>
  <calcPr fullCalcOnLoad="1"/>
</workbook>
</file>

<file path=xl/sharedStrings.xml><?xml version="1.0" encoding="utf-8"?>
<sst xmlns="http://schemas.openxmlformats.org/spreadsheetml/2006/main" count="170" uniqueCount="96">
  <si>
    <t>Day</t>
  </si>
  <si>
    <t>Phil's options</t>
  </si>
  <si>
    <t>Phil's actual</t>
  </si>
  <si>
    <t>Ken's picks</t>
  </si>
  <si>
    <t xml:space="preserve"> </t>
  </si>
  <si>
    <t>Ticket cost</t>
  </si>
  <si>
    <t>Deposit</t>
  </si>
  <si>
    <t>Ticket money owed</t>
  </si>
  <si>
    <t>x</t>
  </si>
  <si>
    <t>Ken Buy</t>
  </si>
  <si>
    <t>Chad's Picks</t>
  </si>
  <si>
    <t>Mark'sPicks</t>
  </si>
  <si>
    <t>Sold</t>
  </si>
  <si>
    <t>Mike's Picks</t>
  </si>
  <si>
    <t>Start Date</t>
  </si>
  <si>
    <t>Start Time</t>
  </si>
  <si>
    <t>Subject</t>
  </si>
  <si>
    <t>xxxx</t>
  </si>
  <si>
    <t>wk_end</t>
  </si>
  <si>
    <t>For Trade In</t>
  </si>
  <si>
    <t>Group Notes</t>
  </si>
  <si>
    <t>Phil's extras</t>
  </si>
  <si>
    <t>All Seat total</t>
  </si>
  <si>
    <t>MD: Mike's picks</t>
  </si>
  <si>
    <t>MD: Dileep's picks</t>
  </si>
  <si>
    <t>MD: Seat total</t>
  </si>
  <si>
    <t>Use Vou</t>
  </si>
  <si>
    <t>Ken Total</t>
  </si>
  <si>
    <t>Date</t>
  </si>
  <si>
    <t>Opponent</t>
  </si>
  <si>
    <t xml:space="preserve">As of: </t>
  </si>
  <si>
    <t>A = Appreciation Night</t>
  </si>
  <si>
    <t>x = Exchange Night</t>
  </si>
  <si>
    <t>Time</t>
  </si>
  <si>
    <t>Columbus  *</t>
  </si>
  <si>
    <t>Sabres        *</t>
  </si>
  <si>
    <t>Ny Islanders</t>
  </si>
  <si>
    <t>Buffalo</t>
  </si>
  <si>
    <t>Phoenix</t>
  </si>
  <si>
    <t>Los Angeles</t>
  </si>
  <si>
    <t>Columbus</t>
  </si>
  <si>
    <t>Calgary</t>
  </si>
  <si>
    <t>Winnipeg</t>
  </si>
  <si>
    <t>San Jose</t>
  </si>
  <si>
    <t>Pittsburgh</t>
  </si>
  <si>
    <t>Nashville</t>
  </si>
  <si>
    <t>Washington</t>
  </si>
  <si>
    <t>Detroit</t>
  </si>
  <si>
    <t>New Jersey</t>
  </si>
  <si>
    <t>Toronto</t>
  </si>
  <si>
    <t>Ny Rangers</t>
  </si>
  <si>
    <t>Montreal</t>
  </si>
  <si>
    <t>Philadelphia</t>
  </si>
  <si>
    <t>Boston</t>
  </si>
  <si>
    <t>Colorado</t>
  </si>
  <si>
    <t>Vancouver</t>
  </si>
  <si>
    <t>Tampa Bay</t>
  </si>
  <si>
    <t>St Louis</t>
  </si>
  <si>
    <t>Anaheim</t>
  </si>
  <si>
    <t>Minnesota</t>
  </si>
  <si>
    <t>Edmonton</t>
  </si>
  <si>
    <t>Dallas</t>
  </si>
  <si>
    <t>Florida</t>
  </si>
  <si>
    <t>Ottawa</t>
  </si>
  <si>
    <t>Chicago</t>
  </si>
  <si>
    <t>Pre-season</t>
  </si>
  <si>
    <t>Buffalo *</t>
  </si>
  <si>
    <t>Thanksgiving-11/27; WFU-11/29</t>
  </si>
  <si>
    <t>Super Bowl - 2/1</t>
  </si>
  <si>
    <t>M-NCAA 4/4, 4/6; W-NCAA 4/5, 4/7</t>
  </si>
  <si>
    <t>M-ACC 3/10-3/14</t>
  </si>
  <si>
    <t>South Carolina (W)-12/7</t>
  </si>
  <si>
    <t>A&amp;T (W)-1/2</t>
  </si>
  <si>
    <t>Belew 12/5</t>
  </si>
  <si>
    <t>Columbus *</t>
  </si>
  <si>
    <t>Pre-season; Tulane-9/20;</t>
  </si>
  <si>
    <t>Pending ankle recovery</t>
  </si>
  <si>
    <t>Pending ankle recovery; VPI-11/15</t>
  </si>
  <si>
    <t>MLK-1/19</t>
  </si>
  <si>
    <t>ww 1-2 to Phil</t>
  </si>
  <si>
    <t>WW1 for trade in</t>
  </si>
  <si>
    <t>ww1-2 to Phil</t>
  </si>
  <si>
    <t>xx1-2 to Phil</t>
  </si>
  <si>
    <t>ww1-2 to Phil Xchg for me</t>
  </si>
  <si>
    <t xml:space="preserve">  </t>
  </si>
  <si>
    <t>ww 1&amp;2 to Phil</t>
  </si>
  <si>
    <t>XX2 to Mike</t>
  </si>
  <si>
    <t>XX1&amp;2 sold</t>
  </si>
  <si>
    <t>WW1 to Mike</t>
  </si>
  <si>
    <t>xx1 phil  xx2&amp;ww1 Mike</t>
  </si>
  <si>
    <t>xx1&amp;2 phil  ww1 ken</t>
  </si>
  <si>
    <t>XX 1&amp;2 Phil, ww1 Ken</t>
  </si>
  <si>
    <t>XX 1&amp;2 Phil</t>
  </si>
  <si>
    <t>Use two for Ken</t>
  </si>
  <si>
    <t>For Daryl</t>
  </si>
  <si>
    <t>XX1 to Mike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</si>
</sst>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000"/>
    <numFmt numFmtId="167" formatCode="[$-409]h:mm:ss\ AM/PM"/>
    <numFmt numFmtId="168" formatCode="[$-409]h:mm\ AM/PM;@"/>
    <numFmt numFmtId="169" formatCode="[$-409]dddd\,\ mmmm\ dd\,\ 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/d/yy;@"/>
    <numFmt numFmtId="175" formatCode="0_);[Red]\(0\)"/>
    <numFmt numFmtId="176" formatCode="ddd"/>
  </numFmts>
  <fonts count="4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6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10" xfId="0" applyFont="1" applyBorder="1" applyAlignment="1">
      <alignment vertical="top" wrapText="1"/>
    </xf>
    <xf numFmtId="168" fontId="5" fillId="0" borderId="10" xfId="0" applyNumberFormat="1" applyFont="1" applyBorder="1" applyAlignment="1">
      <alignment vertical="top" wrapText="1"/>
    </xf>
    <xf numFmtId="14" fontId="4" fillId="0" borderId="10" xfId="0" applyNumberFormat="1" applyFont="1" applyBorder="1" applyAlignment="1">
      <alignment vertical="top" wrapText="1"/>
    </xf>
    <xf numFmtId="168" fontId="4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" fontId="5" fillId="0" borderId="10" xfId="0" applyNumberFormat="1" applyFont="1" applyBorder="1" applyAlignment="1">
      <alignment vertical="top" wrapText="1"/>
    </xf>
    <xf numFmtId="1" fontId="4" fillId="0" borderId="10" xfId="0" applyNumberFormat="1" applyFont="1" applyBorder="1" applyAlignment="1">
      <alignment vertical="top" wrapText="1"/>
    </xf>
    <xf numFmtId="165" fontId="4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vertical="top" wrapText="1"/>
    </xf>
    <xf numFmtId="0" fontId="5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vertical="top" wrapText="1"/>
    </xf>
    <xf numFmtId="0" fontId="5" fillId="18" borderId="10" xfId="0" applyFont="1" applyFill="1" applyBorder="1" applyAlignment="1">
      <alignment vertical="top" wrapText="1"/>
    </xf>
    <xf numFmtId="0" fontId="4" fillId="18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40" fontId="4" fillId="0" borderId="10" xfId="0" applyNumberFormat="1" applyFont="1" applyBorder="1" applyAlignment="1">
      <alignment vertical="top" wrapText="1"/>
    </xf>
    <xf numFmtId="175" fontId="4" fillId="18" borderId="10" xfId="0" applyNumberFormat="1" applyFont="1" applyFill="1" applyBorder="1" applyAlignment="1">
      <alignment vertical="top" wrapText="1"/>
    </xf>
    <xf numFmtId="175" fontId="4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1" fontId="7" fillId="0" borderId="10" xfId="0" applyNumberFormat="1" applyFont="1" applyBorder="1" applyAlignment="1">
      <alignment vertical="top" wrapText="1"/>
    </xf>
    <xf numFmtId="14" fontId="5" fillId="0" borderId="10" xfId="0" applyNumberFormat="1" applyFont="1" applyBorder="1" applyAlignment="1">
      <alignment vertical="top" wrapText="1"/>
    </xf>
    <xf numFmtId="175" fontId="4" fillId="0" borderId="10" xfId="0" applyNumberFormat="1" applyFont="1" applyFill="1" applyBorder="1" applyAlignment="1">
      <alignment vertical="top" wrapText="1"/>
    </xf>
    <xf numFmtId="0" fontId="6" fillId="0" borderId="0" xfId="57" applyAlignment="1">
      <alignment horizontal="center"/>
      <protection/>
    </xf>
    <xf numFmtId="0" fontId="6" fillId="0" borderId="0" xfId="57" applyAlignment="1">
      <alignment horizontal="left"/>
      <protection/>
    </xf>
    <xf numFmtId="0" fontId="6" fillId="0" borderId="0" xfId="57">
      <alignment/>
      <protection/>
    </xf>
    <xf numFmtId="14" fontId="6" fillId="0" borderId="0" xfId="57" applyNumberFormat="1" applyAlignment="1">
      <alignment horizontal="center"/>
      <protection/>
    </xf>
    <xf numFmtId="20" fontId="6" fillId="0" borderId="0" xfId="57" applyNumberFormat="1" applyAlignment="1">
      <alignment horizontal="center"/>
      <protection/>
    </xf>
    <xf numFmtId="14" fontId="6" fillId="0" borderId="0" xfId="57" applyNumberFormat="1">
      <alignment/>
      <protection/>
    </xf>
    <xf numFmtId="18" fontId="6" fillId="0" borderId="0" xfId="57" applyNumberFormat="1">
      <alignment/>
      <protection/>
    </xf>
    <xf numFmtId="0" fontId="5" fillId="0" borderId="10" xfId="0" applyFont="1" applyBorder="1" applyAlignment="1">
      <alignment horizontal="right" vertical="top" wrapText="1"/>
    </xf>
    <xf numFmtId="1" fontId="4" fillId="0" borderId="10" xfId="0" applyNumberFormat="1" applyFont="1" applyFill="1" applyBorder="1" applyAlignment="1">
      <alignment vertical="top" wrapText="1"/>
    </xf>
    <xf numFmtId="14" fontId="8" fillId="0" borderId="10" xfId="57" applyNumberFormat="1" applyFont="1" applyBorder="1" applyAlignment="1">
      <alignment horizontal="right" vertical="top" wrapText="1"/>
      <protection/>
    </xf>
    <xf numFmtId="18" fontId="8" fillId="0" borderId="10" xfId="57" applyNumberFormat="1" applyFont="1" applyBorder="1" applyAlignment="1">
      <alignment vertical="top" wrapText="1"/>
      <protection/>
    </xf>
    <xf numFmtId="0" fontId="8" fillId="0" borderId="10" xfId="57" applyFont="1" applyBorder="1" applyAlignment="1">
      <alignment horizontal="left" vertical="top" wrapText="1"/>
      <protection/>
    </xf>
    <xf numFmtId="0" fontId="8" fillId="0" borderId="10" xfId="57" applyFont="1" applyBorder="1" applyAlignment="1">
      <alignment vertical="top" wrapText="1"/>
      <protection/>
    </xf>
    <xf numFmtId="0" fontId="8" fillId="33" borderId="10" xfId="57" applyFont="1" applyFill="1" applyBorder="1" applyAlignment="1">
      <alignment horizontal="right" vertical="top" wrapText="1"/>
      <protection/>
    </xf>
    <xf numFmtId="14" fontId="4" fillId="33" borderId="10" xfId="0" applyNumberFormat="1" applyFont="1" applyFill="1" applyBorder="1" applyAlignment="1">
      <alignment vertical="top" wrapText="1"/>
    </xf>
    <xf numFmtId="1" fontId="4" fillId="33" borderId="10" xfId="0" applyNumberFormat="1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8" fillId="33" borderId="10" xfId="57" applyFont="1" applyFill="1" applyBorder="1" applyAlignment="1">
      <alignment horizontal="center"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Hurricanes 2014-201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6"/>
  <sheetViews>
    <sheetView tabSelected="1"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A46" sqref="A46:IV46"/>
    </sheetView>
  </sheetViews>
  <sheetFormatPr defaultColWidth="9.140625" defaultRowHeight="12.75"/>
  <cols>
    <col min="1" max="1" width="10.7109375" style="9" customWidth="1"/>
    <col min="2" max="2" width="2.57421875" style="5" customWidth="1"/>
    <col min="3" max="3" width="4.57421875" style="7" customWidth="1"/>
    <col min="4" max="4" width="4.8515625" style="5" bestFit="1" customWidth="1"/>
    <col min="5" max="5" width="9.00390625" style="4" customWidth="1"/>
    <col min="6" max="6" width="10.8515625" style="5" bestFit="1" customWidth="1"/>
    <col min="7" max="7" width="8.8515625" style="5" customWidth="1"/>
    <col min="8" max="8" width="10.00390625" style="5" customWidth="1"/>
    <col min="9" max="9" width="15.7109375" style="5" customWidth="1"/>
    <col min="10" max="10" width="6.421875" style="5" customWidth="1"/>
    <col min="11" max="11" width="6.140625" style="5" customWidth="1"/>
    <col min="12" max="12" width="6.421875" style="5" customWidth="1"/>
    <col min="13" max="14" width="6.7109375" style="5" customWidth="1"/>
    <col min="15" max="15" width="6.7109375" style="14" customWidth="1"/>
    <col min="16" max="17" width="6.7109375" style="12" customWidth="1"/>
    <col min="18" max="18" width="6.421875" style="14" customWidth="1"/>
    <col min="19" max="19" width="6.421875" style="5" customWidth="1"/>
    <col min="20" max="21" width="4.8515625" style="5" customWidth="1"/>
    <col min="22" max="22" width="6.8515625" style="5" customWidth="1"/>
    <col min="23" max="23" width="14.00390625" style="5" customWidth="1"/>
    <col min="24" max="24" width="19.7109375" style="5" customWidth="1"/>
    <col min="25" max="16384" width="9.140625" style="5" customWidth="1"/>
  </cols>
  <sheetData>
    <row r="1" spans="1:23" s="1" customFormat="1" ht="36">
      <c r="A1" s="30" t="s">
        <v>14</v>
      </c>
      <c r="B1" s="1" t="s">
        <v>8</v>
      </c>
      <c r="C1" s="6" t="s">
        <v>18</v>
      </c>
      <c r="D1" s="1" t="s">
        <v>0</v>
      </c>
      <c r="E1" s="2" t="s">
        <v>15</v>
      </c>
      <c r="F1" s="1" t="s">
        <v>16</v>
      </c>
      <c r="G1" s="1" t="s">
        <v>1</v>
      </c>
      <c r="H1" s="1" t="s">
        <v>2</v>
      </c>
      <c r="I1" s="1" t="s">
        <v>20</v>
      </c>
      <c r="J1" s="1" t="s">
        <v>21</v>
      </c>
      <c r="K1" s="1" t="s">
        <v>3</v>
      </c>
      <c r="L1" s="1" t="s">
        <v>11</v>
      </c>
      <c r="M1" s="1" t="s">
        <v>10</v>
      </c>
      <c r="N1" s="1" t="s">
        <v>13</v>
      </c>
      <c r="O1" s="13" t="s">
        <v>27</v>
      </c>
      <c r="P1" s="11" t="s">
        <v>23</v>
      </c>
      <c r="Q1" s="11" t="s">
        <v>24</v>
      </c>
      <c r="R1" s="13" t="s">
        <v>25</v>
      </c>
      <c r="S1" s="1" t="s">
        <v>22</v>
      </c>
      <c r="T1" s="1" t="s">
        <v>9</v>
      </c>
      <c r="U1" s="1" t="s">
        <v>26</v>
      </c>
      <c r="V1" s="1" t="s">
        <v>12</v>
      </c>
      <c r="W1" s="1" t="s">
        <v>19</v>
      </c>
    </row>
    <row r="2" spans="1:23" ht="22.5">
      <c r="A2" s="32">
        <v>41903</v>
      </c>
      <c r="B2" s="3"/>
      <c r="C2" s="7">
        <v>1</v>
      </c>
      <c r="D2" s="5" t="str">
        <f>TEXT(A2,"ddd")</f>
        <v>Sun</v>
      </c>
      <c r="E2" s="33">
        <v>0.5416666666666666</v>
      </c>
      <c r="F2" s="34" t="s">
        <v>74</v>
      </c>
      <c r="G2" s="5">
        <v>0</v>
      </c>
      <c r="I2" s="5" t="s">
        <v>75</v>
      </c>
      <c r="K2" s="5">
        <v>1</v>
      </c>
      <c r="O2" s="14">
        <f>G2+SUM(K2:N2)</f>
        <v>1</v>
      </c>
      <c r="P2" s="12">
        <v>2</v>
      </c>
      <c r="R2" s="14">
        <f>P2+Q2</f>
        <v>2</v>
      </c>
      <c r="S2" s="5">
        <f>O2+R2</f>
        <v>3</v>
      </c>
      <c r="W2" s="5">
        <v>2</v>
      </c>
    </row>
    <row r="3" spans="1:19" ht="11.25">
      <c r="A3" s="32">
        <v>41915</v>
      </c>
      <c r="B3" s="3"/>
      <c r="C3" s="7">
        <v>1</v>
      </c>
      <c r="D3" s="5" t="str">
        <f aca="true" t="shared" si="0" ref="D3:D51">TEXT(A3,"ddd")</f>
        <v>Fri</v>
      </c>
      <c r="E3" s="33">
        <v>0.7916666666666666</v>
      </c>
      <c r="F3" s="34" t="s">
        <v>66</v>
      </c>
      <c r="G3" s="5">
        <v>0</v>
      </c>
      <c r="I3" s="5" t="s">
        <v>65</v>
      </c>
      <c r="K3" s="5">
        <v>1</v>
      </c>
      <c r="M3" s="5">
        <v>2</v>
      </c>
      <c r="O3" s="14">
        <f aca="true" t="shared" si="1" ref="O3:O51">G3+SUM(K3:N3)</f>
        <v>3</v>
      </c>
      <c r="P3" s="12">
        <v>0</v>
      </c>
      <c r="R3" s="14">
        <f aca="true" t="shared" si="2" ref="R3:R51">P3+Q3</f>
        <v>0</v>
      </c>
      <c r="S3" s="5">
        <f aca="true" t="shared" si="3" ref="S3:S51">O3+R3</f>
        <v>3</v>
      </c>
    </row>
    <row r="4" spans="1:6" s="39" customFormat="1" ht="11.25">
      <c r="A4" s="36"/>
      <c r="B4" s="37"/>
      <c r="C4" s="38"/>
      <c r="E4" s="40"/>
      <c r="F4" s="40"/>
    </row>
    <row r="5" spans="1:19" ht="11.25">
      <c r="A5" s="32">
        <v>41922</v>
      </c>
      <c r="B5" s="3"/>
      <c r="C5" s="7">
        <v>1</v>
      </c>
      <c r="D5" s="5" t="str">
        <f t="shared" si="0"/>
        <v>Fri</v>
      </c>
      <c r="E5" s="33">
        <v>0.7916666666666666</v>
      </c>
      <c r="F5" s="35" t="s">
        <v>36</v>
      </c>
      <c r="G5" s="5">
        <v>0</v>
      </c>
      <c r="K5" s="5">
        <v>1</v>
      </c>
      <c r="M5" s="5">
        <v>2</v>
      </c>
      <c r="N5" s="5">
        <v>1</v>
      </c>
      <c r="O5" s="14">
        <f t="shared" si="1"/>
        <v>4</v>
      </c>
      <c r="P5" s="12">
        <v>2</v>
      </c>
      <c r="R5" s="14">
        <f t="shared" si="2"/>
        <v>2</v>
      </c>
      <c r="S5" s="5">
        <f t="shared" si="3"/>
        <v>6</v>
      </c>
    </row>
    <row r="6" spans="1:23" ht="11.25">
      <c r="A6" s="32">
        <v>41926</v>
      </c>
      <c r="B6" s="3" t="s">
        <v>8</v>
      </c>
      <c r="D6" s="5" t="str">
        <f t="shared" si="0"/>
        <v>Tue</v>
      </c>
      <c r="E6" s="33">
        <v>0.7916666666666666</v>
      </c>
      <c r="F6" s="35" t="s">
        <v>37</v>
      </c>
      <c r="G6" s="5">
        <v>0</v>
      </c>
      <c r="K6" s="5">
        <v>1</v>
      </c>
      <c r="M6" s="5">
        <v>1</v>
      </c>
      <c r="N6" s="5">
        <v>0</v>
      </c>
      <c r="O6" s="14">
        <f t="shared" si="1"/>
        <v>2</v>
      </c>
      <c r="P6" s="12">
        <v>1</v>
      </c>
      <c r="Q6" s="12">
        <v>1</v>
      </c>
      <c r="R6" s="14">
        <f t="shared" si="2"/>
        <v>2</v>
      </c>
      <c r="S6" s="5">
        <f t="shared" si="3"/>
        <v>4</v>
      </c>
      <c r="W6" s="5" t="s">
        <v>4</v>
      </c>
    </row>
    <row r="7" spans="1:6" ht="11.25">
      <c r="A7" s="32"/>
      <c r="B7" s="3"/>
      <c r="E7" s="33"/>
      <c r="F7" s="35"/>
    </row>
    <row r="8" spans="1:24" ht="11.25">
      <c r="A8" s="32">
        <v>41944</v>
      </c>
      <c r="B8" s="3"/>
      <c r="D8" s="5" t="str">
        <f t="shared" si="0"/>
        <v>Sat</v>
      </c>
      <c r="E8" s="33">
        <v>0.7916666666666666</v>
      </c>
      <c r="F8" s="35" t="s">
        <v>38</v>
      </c>
      <c r="K8" s="5">
        <v>1</v>
      </c>
      <c r="M8" s="5">
        <v>0</v>
      </c>
      <c r="N8" s="5">
        <v>2</v>
      </c>
      <c r="O8" s="14">
        <f t="shared" si="1"/>
        <v>3</v>
      </c>
      <c r="P8" s="12">
        <v>2</v>
      </c>
      <c r="R8" s="14">
        <f t="shared" si="2"/>
        <v>2</v>
      </c>
      <c r="S8" s="5">
        <f t="shared" si="3"/>
        <v>5</v>
      </c>
      <c r="X8" s="5" t="s">
        <v>80</v>
      </c>
    </row>
    <row r="9" spans="1:24" ht="11.25">
      <c r="A9" s="32">
        <v>41945</v>
      </c>
      <c r="B9" s="3"/>
      <c r="C9" s="7">
        <v>1</v>
      </c>
      <c r="D9" s="5" t="str">
        <f t="shared" si="0"/>
        <v>Sun</v>
      </c>
      <c r="E9" s="33">
        <v>0.7083333333333334</v>
      </c>
      <c r="F9" s="35" t="s">
        <v>39</v>
      </c>
      <c r="G9" s="5">
        <v>2</v>
      </c>
      <c r="H9" s="5">
        <v>2</v>
      </c>
      <c r="I9" s="15"/>
      <c r="K9" s="5">
        <v>1</v>
      </c>
      <c r="M9" s="5">
        <v>1</v>
      </c>
      <c r="N9" s="5">
        <v>0</v>
      </c>
      <c r="O9" s="14">
        <f t="shared" si="1"/>
        <v>4</v>
      </c>
      <c r="Q9" s="12">
        <v>2</v>
      </c>
      <c r="R9" s="14">
        <f t="shared" si="2"/>
        <v>2</v>
      </c>
      <c r="S9" s="5">
        <f t="shared" si="3"/>
        <v>6</v>
      </c>
      <c r="U9" s="5" t="s">
        <v>84</v>
      </c>
      <c r="X9" s="5" t="s">
        <v>79</v>
      </c>
    </row>
    <row r="10" spans="1:19" ht="11.25">
      <c r="A10" s="32">
        <v>41950</v>
      </c>
      <c r="B10" s="3"/>
      <c r="C10" s="7">
        <v>1</v>
      </c>
      <c r="D10" s="5" t="str">
        <f t="shared" si="0"/>
        <v>Fri</v>
      </c>
      <c r="E10" s="33">
        <v>0.7916666666666666</v>
      </c>
      <c r="F10" s="35" t="s">
        <v>40</v>
      </c>
      <c r="I10" s="15"/>
      <c r="K10" s="5">
        <v>0</v>
      </c>
      <c r="M10" s="5">
        <v>2</v>
      </c>
      <c r="N10" s="5">
        <v>2</v>
      </c>
      <c r="O10" s="14">
        <f t="shared" si="1"/>
        <v>4</v>
      </c>
      <c r="Q10" s="12">
        <v>0</v>
      </c>
      <c r="R10" s="14">
        <f t="shared" si="2"/>
        <v>0</v>
      </c>
      <c r="S10" s="5">
        <f t="shared" si="3"/>
        <v>4</v>
      </c>
    </row>
    <row r="11" spans="1:24" ht="22.5">
      <c r="A11" s="32">
        <v>41953</v>
      </c>
      <c r="B11" s="3" t="s">
        <v>8</v>
      </c>
      <c r="D11" s="5" t="str">
        <f t="shared" si="0"/>
        <v>Mon</v>
      </c>
      <c r="E11" s="33">
        <v>0.7916666666666666</v>
      </c>
      <c r="F11" s="35" t="s">
        <v>41</v>
      </c>
      <c r="G11" s="5">
        <v>2</v>
      </c>
      <c r="H11" s="5">
        <v>2</v>
      </c>
      <c r="I11" s="15" t="s">
        <v>76</v>
      </c>
      <c r="K11" s="5">
        <v>1</v>
      </c>
      <c r="M11" s="5">
        <v>2</v>
      </c>
      <c r="N11" s="5">
        <v>0</v>
      </c>
      <c r="O11" s="14">
        <f t="shared" si="1"/>
        <v>5</v>
      </c>
      <c r="Q11" s="12">
        <v>2</v>
      </c>
      <c r="R11" s="14">
        <f t="shared" si="2"/>
        <v>2</v>
      </c>
      <c r="S11" s="5">
        <f t="shared" si="3"/>
        <v>7</v>
      </c>
      <c r="X11" s="5" t="s">
        <v>83</v>
      </c>
    </row>
    <row r="12" spans="1:24" ht="22.5">
      <c r="A12" s="32">
        <v>41956</v>
      </c>
      <c r="B12" s="3"/>
      <c r="D12" s="5" t="str">
        <f t="shared" si="0"/>
        <v>Thu</v>
      </c>
      <c r="E12" s="33">
        <v>0.7916666666666666</v>
      </c>
      <c r="F12" s="35" t="s">
        <v>42</v>
      </c>
      <c r="G12" s="5">
        <v>2</v>
      </c>
      <c r="H12" s="5">
        <v>2</v>
      </c>
      <c r="I12" s="15" t="s">
        <v>76</v>
      </c>
      <c r="K12" s="5">
        <v>0</v>
      </c>
      <c r="M12" s="5">
        <v>1</v>
      </c>
      <c r="N12" s="5">
        <v>1</v>
      </c>
      <c r="O12" s="14">
        <f t="shared" si="1"/>
        <v>4</v>
      </c>
      <c r="P12" s="12">
        <v>1</v>
      </c>
      <c r="Q12" s="12">
        <v>1</v>
      </c>
      <c r="R12" s="14">
        <f t="shared" si="2"/>
        <v>2</v>
      </c>
      <c r="S12" s="5">
        <f t="shared" si="3"/>
        <v>6</v>
      </c>
      <c r="X12" s="5" t="s">
        <v>82</v>
      </c>
    </row>
    <row r="13" spans="1:24" ht="22.5">
      <c r="A13" s="32">
        <v>41959</v>
      </c>
      <c r="B13" s="3"/>
      <c r="C13" s="7">
        <v>1</v>
      </c>
      <c r="D13" s="5" t="str">
        <f t="shared" si="0"/>
        <v>Sun</v>
      </c>
      <c r="E13" s="33">
        <v>0.7083333333333334</v>
      </c>
      <c r="F13" s="35" t="s">
        <v>43</v>
      </c>
      <c r="G13" s="5">
        <v>2</v>
      </c>
      <c r="H13" s="5">
        <v>2</v>
      </c>
      <c r="I13" s="15" t="s">
        <v>77</v>
      </c>
      <c r="K13" s="5">
        <v>1</v>
      </c>
      <c r="M13" s="5">
        <v>1</v>
      </c>
      <c r="N13" s="20">
        <v>0</v>
      </c>
      <c r="O13" s="14">
        <f t="shared" si="1"/>
        <v>4</v>
      </c>
      <c r="P13" s="12">
        <v>2</v>
      </c>
      <c r="R13" s="14">
        <f t="shared" si="2"/>
        <v>2</v>
      </c>
      <c r="S13" s="5">
        <f t="shared" si="3"/>
        <v>6</v>
      </c>
      <c r="X13" s="5" t="s">
        <v>81</v>
      </c>
    </row>
    <row r="14" spans="1:19" ht="22.5">
      <c r="A14" s="32">
        <v>41972</v>
      </c>
      <c r="B14" s="3"/>
      <c r="C14" s="7">
        <v>1</v>
      </c>
      <c r="D14" s="5" t="str">
        <f t="shared" si="0"/>
        <v>Sat</v>
      </c>
      <c r="E14" s="33">
        <v>0.7916666666666666</v>
      </c>
      <c r="F14" s="35" t="s">
        <v>44</v>
      </c>
      <c r="G14" s="5">
        <v>0</v>
      </c>
      <c r="I14" s="15" t="s">
        <v>67</v>
      </c>
      <c r="K14" s="5">
        <v>1</v>
      </c>
      <c r="M14" s="5">
        <v>1</v>
      </c>
      <c r="N14" s="5">
        <v>2</v>
      </c>
      <c r="O14" s="14">
        <f t="shared" si="1"/>
        <v>4</v>
      </c>
      <c r="Q14" s="12">
        <v>2</v>
      </c>
      <c r="R14" s="14">
        <f t="shared" si="2"/>
        <v>2</v>
      </c>
      <c r="S14" s="5">
        <f t="shared" si="3"/>
        <v>6</v>
      </c>
    </row>
    <row r="15" spans="1:9" ht="11.25">
      <c r="A15" s="32"/>
      <c r="B15" s="3"/>
      <c r="E15" s="33"/>
      <c r="F15" s="35"/>
      <c r="I15" s="15"/>
    </row>
    <row r="16" spans="1:19" ht="11.25">
      <c r="A16" s="32">
        <v>41975</v>
      </c>
      <c r="B16" s="3" t="s">
        <v>8</v>
      </c>
      <c r="D16" s="5" t="str">
        <f t="shared" si="0"/>
        <v>Tue</v>
      </c>
      <c r="E16" s="33">
        <v>0.7916666666666666</v>
      </c>
      <c r="F16" s="35" t="s">
        <v>45</v>
      </c>
      <c r="I16" s="15"/>
      <c r="K16" s="5">
        <v>3</v>
      </c>
      <c r="M16" s="5">
        <v>0</v>
      </c>
      <c r="N16" s="5">
        <v>1</v>
      </c>
      <c r="O16" s="14">
        <f t="shared" si="1"/>
        <v>4</v>
      </c>
      <c r="R16" s="14">
        <f t="shared" si="2"/>
        <v>0</v>
      </c>
      <c r="S16" s="5">
        <f t="shared" si="3"/>
        <v>4</v>
      </c>
    </row>
    <row r="17" spans="1:24" ht="11.25">
      <c r="A17" s="32">
        <v>41977</v>
      </c>
      <c r="B17" s="3"/>
      <c r="D17" s="5" t="str">
        <f t="shared" si="0"/>
        <v>Thu</v>
      </c>
      <c r="E17" s="33">
        <v>0.7916666666666666</v>
      </c>
      <c r="F17" s="35" t="s">
        <v>46</v>
      </c>
      <c r="I17" s="5" t="s">
        <v>73</v>
      </c>
      <c r="K17" s="5">
        <v>0</v>
      </c>
      <c r="M17" s="5">
        <v>2</v>
      </c>
      <c r="N17" s="5">
        <v>2</v>
      </c>
      <c r="O17" s="14">
        <f t="shared" si="1"/>
        <v>4</v>
      </c>
      <c r="R17" s="14">
        <f t="shared" si="2"/>
        <v>0</v>
      </c>
      <c r="S17" s="5">
        <f t="shared" si="3"/>
        <v>4</v>
      </c>
      <c r="X17" s="5" t="s">
        <v>88</v>
      </c>
    </row>
    <row r="18" spans="1:23" ht="22.5">
      <c r="A18" s="32">
        <v>41980</v>
      </c>
      <c r="B18" s="3"/>
      <c r="D18" s="5" t="str">
        <f t="shared" si="0"/>
        <v>Sun</v>
      </c>
      <c r="E18" s="33">
        <v>0.7083333333333334</v>
      </c>
      <c r="F18" s="35" t="s">
        <v>47</v>
      </c>
      <c r="G18" s="5">
        <v>0</v>
      </c>
      <c r="I18" s="5" t="s">
        <v>71</v>
      </c>
      <c r="K18" s="5">
        <v>2</v>
      </c>
      <c r="M18" s="5">
        <v>2</v>
      </c>
      <c r="N18" s="5">
        <v>0</v>
      </c>
      <c r="O18" s="14">
        <f t="shared" si="1"/>
        <v>4</v>
      </c>
      <c r="Q18" s="12">
        <v>2</v>
      </c>
      <c r="R18" s="14">
        <f t="shared" si="2"/>
        <v>2</v>
      </c>
      <c r="S18" s="5">
        <f t="shared" si="3"/>
        <v>6</v>
      </c>
      <c r="W18" s="5" t="s">
        <v>4</v>
      </c>
    </row>
    <row r="19" spans="1:24" ht="11.25">
      <c r="A19" s="32">
        <v>41981</v>
      </c>
      <c r="B19" s="3" t="s">
        <v>8</v>
      </c>
      <c r="D19" s="5" t="str">
        <f t="shared" si="0"/>
        <v>Mon</v>
      </c>
      <c r="E19" s="33">
        <v>0.7916666666666666</v>
      </c>
      <c r="F19" s="35" t="s">
        <v>48</v>
      </c>
      <c r="G19" s="5">
        <v>2</v>
      </c>
      <c r="H19" s="5">
        <v>2</v>
      </c>
      <c r="K19" s="5">
        <v>1</v>
      </c>
      <c r="M19" s="5">
        <v>1</v>
      </c>
      <c r="N19" s="5">
        <v>0</v>
      </c>
      <c r="O19" s="14">
        <f t="shared" si="1"/>
        <v>4</v>
      </c>
      <c r="P19" s="12">
        <v>1</v>
      </c>
      <c r="Q19" s="12">
        <v>1</v>
      </c>
      <c r="R19" s="14">
        <f t="shared" si="2"/>
        <v>2</v>
      </c>
      <c r="S19" s="5">
        <f t="shared" si="3"/>
        <v>6</v>
      </c>
      <c r="X19" s="5" t="s">
        <v>85</v>
      </c>
    </row>
    <row r="20" spans="1:19" ht="11.25">
      <c r="A20" s="32">
        <v>41991</v>
      </c>
      <c r="B20" s="3"/>
      <c r="D20" s="5" t="str">
        <f t="shared" si="0"/>
        <v>Thu</v>
      </c>
      <c r="E20" s="33">
        <v>0.7916666666666666</v>
      </c>
      <c r="F20" s="35" t="s">
        <v>49</v>
      </c>
      <c r="G20" s="5">
        <v>2</v>
      </c>
      <c r="H20" s="5">
        <v>2</v>
      </c>
      <c r="K20" s="5">
        <v>1</v>
      </c>
      <c r="M20" s="5">
        <v>1</v>
      </c>
      <c r="N20" s="5">
        <v>1</v>
      </c>
      <c r="O20" s="14">
        <f t="shared" si="1"/>
        <v>5</v>
      </c>
      <c r="P20" s="12">
        <v>1</v>
      </c>
      <c r="R20" s="14">
        <f t="shared" si="2"/>
        <v>1</v>
      </c>
      <c r="S20" s="5">
        <f t="shared" si="3"/>
        <v>6</v>
      </c>
    </row>
    <row r="21" spans="1:24" ht="11.25">
      <c r="A21" s="32">
        <v>41993</v>
      </c>
      <c r="B21" s="3"/>
      <c r="C21" s="7">
        <v>1</v>
      </c>
      <c r="D21" s="5" t="str">
        <f t="shared" si="0"/>
        <v>Sat</v>
      </c>
      <c r="E21" s="33">
        <v>0.7916666666666666</v>
      </c>
      <c r="F21" s="35" t="s">
        <v>50</v>
      </c>
      <c r="K21" s="5">
        <v>1</v>
      </c>
      <c r="M21" s="5">
        <v>1</v>
      </c>
      <c r="N21" s="5">
        <v>2</v>
      </c>
      <c r="O21" s="14">
        <f t="shared" si="1"/>
        <v>4</v>
      </c>
      <c r="P21" s="12">
        <v>2</v>
      </c>
      <c r="R21" s="14">
        <f t="shared" si="2"/>
        <v>2</v>
      </c>
      <c r="S21" s="5">
        <f t="shared" si="3"/>
        <v>6</v>
      </c>
      <c r="X21" s="5" t="s">
        <v>86</v>
      </c>
    </row>
    <row r="22" spans="1:21" ht="11.25">
      <c r="A22" s="32">
        <v>42002</v>
      </c>
      <c r="B22" s="3"/>
      <c r="D22" s="5" t="str">
        <f t="shared" si="0"/>
        <v>Mon</v>
      </c>
      <c r="E22" s="33">
        <v>0.7916666666666666</v>
      </c>
      <c r="F22" s="35" t="s">
        <v>51</v>
      </c>
      <c r="G22" s="5">
        <v>2</v>
      </c>
      <c r="H22" s="5">
        <v>2</v>
      </c>
      <c r="I22" s="15"/>
      <c r="K22" s="5">
        <v>2</v>
      </c>
      <c r="M22" s="5">
        <v>2</v>
      </c>
      <c r="N22" s="5">
        <v>2</v>
      </c>
      <c r="O22" s="14">
        <f t="shared" si="1"/>
        <v>8</v>
      </c>
      <c r="Q22" s="12">
        <v>2</v>
      </c>
      <c r="R22" s="14">
        <f t="shared" si="2"/>
        <v>2</v>
      </c>
      <c r="S22" s="5">
        <f t="shared" si="3"/>
        <v>10</v>
      </c>
      <c r="U22" s="5">
        <v>4</v>
      </c>
    </row>
    <row r="23" spans="1:9" ht="11.25">
      <c r="A23" s="32"/>
      <c r="B23" s="3"/>
      <c r="E23" s="33"/>
      <c r="F23" s="35"/>
      <c r="I23" s="15"/>
    </row>
    <row r="24" spans="1:19" ht="11.25">
      <c r="A24" s="32">
        <v>42006</v>
      </c>
      <c r="B24" s="3"/>
      <c r="C24" s="7">
        <v>1</v>
      </c>
      <c r="D24" s="5" t="str">
        <f t="shared" si="0"/>
        <v>Fri</v>
      </c>
      <c r="E24" s="33">
        <v>0.7916666666666666</v>
      </c>
      <c r="F24" s="35" t="s">
        <v>52</v>
      </c>
      <c r="G24" s="5">
        <v>2</v>
      </c>
      <c r="H24" s="5">
        <v>2</v>
      </c>
      <c r="I24" s="15" t="s">
        <v>72</v>
      </c>
      <c r="K24" s="5">
        <v>1</v>
      </c>
      <c r="M24" s="5">
        <v>1</v>
      </c>
      <c r="O24" s="14">
        <f t="shared" si="1"/>
        <v>4</v>
      </c>
      <c r="R24" s="14">
        <f t="shared" si="2"/>
        <v>0</v>
      </c>
      <c r="S24" s="5">
        <f t="shared" si="3"/>
        <v>4</v>
      </c>
    </row>
    <row r="25" spans="1:19" ht="11.25">
      <c r="A25" s="32">
        <v>42008</v>
      </c>
      <c r="B25" s="3"/>
      <c r="D25" s="5" t="str">
        <f t="shared" si="0"/>
        <v>Sun</v>
      </c>
      <c r="E25" s="33">
        <v>0.5416666666666666</v>
      </c>
      <c r="F25" s="35" t="s">
        <v>53</v>
      </c>
      <c r="I25" s="15"/>
      <c r="K25" s="5">
        <v>1</v>
      </c>
      <c r="M25" s="5">
        <v>1</v>
      </c>
      <c r="N25" s="5">
        <v>2</v>
      </c>
      <c r="O25" s="14">
        <f t="shared" si="1"/>
        <v>4</v>
      </c>
      <c r="R25" s="14">
        <f t="shared" si="2"/>
        <v>0</v>
      </c>
      <c r="S25" s="5">
        <f t="shared" si="3"/>
        <v>4</v>
      </c>
    </row>
    <row r="26" spans="1:24" ht="11.25">
      <c r="A26" s="32">
        <v>42012</v>
      </c>
      <c r="B26" s="3"/>
      <c r="D26" s="5" t="str">
        <f t="shared" si="0"/>
        <v>Thu</v>
      </c>
      <c r="E26" s="33">
        <v>0.7916666666666666</v>
      </c>
      <c r="F26" s="35" t="s">
        <v>37</v>
      </c>
      <c r="I26" s="15"/>
      <c r="K26" s="5">
        <v>0</v>
      </c>
      <c r="M26" s="5">
        <v>2</v>
      </c>
      <c r="N26" s="5">
        <v>0</v>
      </c>
      <c r="O26" s="14">
        <f t="shared" si="1"/>
        <v>2</v>
      </c>
      <c r="R26" s="14">
        <f t="shared" si="2"/>
        <v>0</v>
      </c>
      <c r="S26" s="5">
        <f t="shared" si="3"/>
        <v>2</v>
      </c>
      <c r="V26" s="5">
        <v>2</v>
      </c>
      <c r="X26" s="5" t="s">
        <v>87</v>
      </c>
    </row>
    <row r="27" spans="1:19" ht="11.25">
      <c r="A27" s="32">
        <v>42017</v>
      </c>
      <c r="B27" s="3" t="s">
        <v>8</v>
      </c>
      <c r="D27" s="5" t="str">
        <f t="shared" si="0"/>
        <v>Tue</v>
      </c>
      <c r="E27" s="33">
        <v>0.7916666666666666</v>
      </c>
      <c r="F27" s="35" t="s">
        <v>54</v>
      </c>
      <c r="G27" s="5">
        <v>2</v>
      </c>
      <c r="H27" s="5">
        <v>2</v>
      </c>
      <c r="I27" s="15"/>
      <c r="K27" s="5">
        <v>1</v>
      </c>
      <c r="M27" s="5">
        <v>1</v>
      </c>
      <c r="N27" s="5">
        <v>0</v>
      </c>
      <c r="O27" s="14">
        <f t="shared" si="1"/>
        <v>4</v>
      </c>
      <c r="R27" s="14">
        <f t="shared" si="2"/>
        <v>0</v>
      </c>
      <c r="S27" s="5">
        <f t="shared" si="3"/>
        <v>4</v>
      </c>
    </row>
    <row r="28" spans="1:19" ht="11.25">
      <c r="A28" s="32">
        <v>42020</v>
      </c>
      <c r="B28" s="3"/>
      <c r="C28" s="7">
        <v>1</v>
      </c>
      <c r="D28" s="5" t="str">
        <f t="shared" si="0"/>
        <v>Fri</v>
      </c>
      <c r="E28" s="33">
        <v>0.7916666666666666</v>
      </c>
      <c r="F28" s="35" t="s">
        <v>55</v>
      </c>
      <c r="G28" s="5">
        <v>2</v>
      </c>
      <c r="H28" s="5">
        <v>2</v>
      </c>
      <c r="I28" s="5" t="s">
        <v>78</v>
      </c>
      <c r="K28" s="5">
        <v>1</v>
      </c>
      <c r="M28" s="5">
        <v>1</v>
      </c>
      <c r="N28" s="5">
        <v>0</v>
      </c>
      <c r="O28" s="14">
        <f t="shared" si="1"/>
        <v>4</v>
      </c>
      <c r="R28" s="14">
        <f t="shared" si="2"/>
        <v>0</v>
      </c>
      <c r="S28" s="5">
        <f t="shared" si="3"/>
        <v>4</v>
      </c>
    </row>
    <row r="29" spans="1:19" ht="11.25">
      <c r="A29" s="32">
        <v>42031</v>
      </c>
      <c r="B29" s="5" t="s">
        <v>8</v>
      </c>
      <c r="D29" s="5" t="str">
        <f t="shared" si="0"/>
        <v>Tue</v>
      </c>
      <c r="E29" s="33">
        <v>0.7916666666666666</v>
      </c>
      <c r="F29" s="35" t="s">
        <v>56</v>
      </c>
      <c r="K29" s="5">
        <v>1</v>
      </c>
      <c r="L29" s="5">
        <v>2</v>
      </c>
      <c r="M29" s="5">
        <v>0</v>
      </c>
      <c r="N29" s="5">
        <v>1</v>
      </c>
      <c r="O29" s="14">
        <f t="shared" si="1"/>
        <v>4</v>
      </c>
      <c r="R29" s="14">
        <f t="shared" si="2"/>
        <v>0</v>
      </c>
      <c r="S29" s="5">
        <f t="shared" si="3"/>
        <v>4</v>
      </c>
    </row>
    <row r="30" spans="1:19" ht="11.25">
      <c r="A30" s="32">
        <v>42034</v>
      </c>
      <c r="C30" s="7">
        <v>1</v>
      </c>
      <c r="D30" s="5" t="str">
        <f t="shared" si="0"/>
        <v>Fri</v>
      </c>
      <c r="E30" s="33">
        <v>0.7916666666666666</v>
      </c>
      <c r="F30" s="35" t="s">
        <v>57</v>
      </c>
      <c r="I30" s="5" t="s">
        <v>68</v>
      </c>
      <c r="K30" s="5">
        <v>1</v>
      </c>
      <c r="M30" s="5">
        <v>1</v>
      </c>
      <c r="N30" s="5">
        <v>2</v>
      </c>
      <c r="O30" s="14">
        <f t="shared" si="1"/>
        <v>4</v>
      </c>
      <c r="R30" s="14">
        <f t="shared" si="2"/>
        <v>0</v>
      </c>
      <c r="S30" s="5">
        <f t="shared" si="3"/>
        <v>4</v>
      </c>
    </row>
    <row r="31" spans="1:6" ht="11.25">
      <c r="A31" s="32"/>
      <c r="E31" s="33"/>
      <c r="F31" s="35"/>
    </row>
    <row r="32" spans="1:24" ht="11.25">
      <c r="A32" s="32">
        <v>42047</v>
      </c>
      <c r="B32" s="5" t="s">
        <v>8</v>
      </c>
      <c r="D32" s="5" t="str">
        <f t="shared" si="0"/>
        <v>Thu</v>
      </c>
      <c r="E32" s="33">
        <v>0.7916666666666666</v>
      </c>
      <c r="F32" s="35" t="s">
        <v>58</v>
      </c>
      <c r="G32" s="5">
        <v>1</v>
      </c>
      <c r="H32" s="5">
        <v>1</v>
      </c>
      <c r="M32" s="5">
        <v>0</v>
      </c>
      <c r="N32" s="5">
        <v>3</v>
      </c>
      <c r="O32" s="14">
        <f t="shared" si="1"/>
        <v>4</v>
      </c>
      <c r="R32" s="14">
        <f t="shared" si="2"/>
        <v>0</v>
      </c>
      <c r="S32" s="5">
        <f t="shared" si="3"/>
        <v>4</v>
      </c>
      <c r="X32" s="5" t="s">
        <v>89</v>
      </c>
    </row>
    <row r="33" spans="1:24" ht="11.25">
      <c r="A33" s="32">
        <v>42052</v>
      </c>
      <c r="B33" s="5" t="s">
        <v>8</v>
      </c>
      <c r="D33" s="5" t="str">
        <f t="shared" si="0"/>
        <v>Tue</v>
      </c>
      <c r="E33" s="33">
        <v>0.7916666666666666</v>
      </c>
      <c r="F33" s="35" t="s">
        <v>36</v>
      </c>
      <c r="G33" s="5">
        <v>2</v>
      </c>
      <c r="H33" s="5" t="s">
        <v>4</v>
      </c>
      <c r="K33" s="5" t="s">
        <v>4</v>
      </c>
      <c r="M33" s="5">
        <v>0</v>
      </c>
      <c r="N33" s="5">
        <v>2</v>
      </c>
      <c r="O33" s="14">
        <f t="shared" si="1"/>
        <v>4</v>
      </c>
      <c r="R33" s="14">
        <f t="shared" si="2"/>
        <v>0</v>
      </c>
      <c r="S33" s="5">
        <f t="shared" si="3"/>
        <v>4</v>
      </c>
      <c r="X33" s="5" t="s">
        <v>90</v>
      </c>
    </row>
    <row r="34" spans="1:19" ht="11.25">
      <c r="A34" s="32">
        <v>42055</v>
      </c>
      <c r="D34" s="5" t="str">
        <f t="shared" si="0"/>
        <v>Fri</v>
      </c>
      <c r="E34" s="33">
        <v>0.7916666666666666</v>
      </c>
      <c r="F34" s="35" t="s">
        <v>49</v>
      </c>
      <c r="G34" s="5">
        <v>2</v>
      </c>
      <c r="H34" s="5">
        <v>2</v>
      </c>
      <c r="K34" s="5">
        <v>1</v>
      </c>
      <c r="M34" s="5">
        <v>1</v>
      </c>
      <c r="N34" s="5">
        <v>0</v>
      </c>
      <c r="O34" s="14">
        <f t="shared" si="1"/>
        <v>4</v>
      </c>
      <c r="R34" s="14">
        <f t="shared" si="2"/>
        <v>0</v>
      </c>
      <c r="S34" s="5">
        <f t="shared" si="3"/>
        <v>4</v>
      </c>
    </row>
    <row r="35" spans="1:19" ht="11.25">
      <c r="A35" s="32">
        <v>42059</v>
      </c>
      <c r="D35" s="5" t="str">
        <f t="shared" si="0"/>
        <v>Tue</v>
      </c>
      <c r="E35" s="33">
        <v>0.7916666666666666</v>
      </c>
      <c r="F35" s="35" t="s">
        <v>52</v>
      </c>
      <c r="K35" s="5">
        <v>1</v>
      </c>
      <c r="L35" s="5">
        <v>2</v>
      </c>
      <c r="M35" s="5">
        <v>0</v>
      </c>
      <c r="N35" s="5">
        <v>1</v>
      </c>
      <c r="O35" s="14">
        <f t="shared" si="1"/>
        <v>4</v>
      </c>
      <c r="R35" s="14">
        <f t="shared" si="2"/>
        <v>0</v>
      </c>
      <c r="S35" s="5">
        <f t="shared" si="3"/>
        <v>4</v>
      </c>
    </row>
    <row r="36" spans="1:19" ht="11.25">
      <c r="A36" s="32">
        <v>42062</v>
      </c>
      <c r="C36" s="7">
        <v>1</v>
      </c>
      <c r="D36" s="5" t="str">
        <f t="shared" si="0"/>
        <v>Fri</v>
      </c>
      <c r="E36" s="33">
        <v>0.7916666666666666</v>
      </c>
      <c r="F36" s="35" t="s">
        <v>46</v>
      </c>
      <c r="K36" s="5">
        <v>1</v>
      </c>
      <c r="M36" s="5">
        <v>1</v>
      </c>
      <c r="N36" s="5">
        <v>2</v>
      </c>
      <c r="O36" s="14">
        <f t="shared" si="1"/>
        <v>4</v>
      </c>
      <c r="R36" s="14">
        <f t="shared" si="2"/>
        <v>0</v>
      </c>
      <c r="S36" s="5">
        <f t="shared" si="3"/>
        <v>4</v>
      </c>
    </row>
    <row r="37" spans="1:6" ht="11.25">
      <c r="A37" s="32"/>
      <c r="E37" s="33"/>
      <c r="F37" s="35"/>
    </row>
    <row r="38" spans="1:19" ht="11.25">
      <c r="A38" s="32">
        <v>42069</v>
      </c>
      <c r="D38" s="5" t="str">
        <f t="shared" si="0"/>
        <v>Fri</v>
      </c>
      <c r="E38" s="33">
        <v>0.7916666666666666</v>
      </c>
      <c r="F38" s="35" t="s">
        <v>59</v>
      </c>
      <c r="K38" s="5">
        <v>1</v>
      </c>
      <c r="L38" s="5">
        <v>2</v>
      </c>
      <c r="M38" s="5">
        <v>1</v>
      </c>
      <c r="N38" s="5">
        <v>0</v>
      </c>
      <c r="O38" s="14">
        <f t="shared" si="1"/>
        <v>4</v>
      </c>
      <c r="R38" s="14">
        <f t="shared" si="2"/>
        <v>0</v>
      </c>
      <c r="S38" s="5">
        <f t="shared" si="3"/>
        <v>4</v>
      </c>
    </row>
    <row r="39" spans="1:24" ht="11.25">
      <c r="A39" s="32">
        <v>42071</v>
      </c>
      <c r="C39" s="7">
        <v>1</v>
      </c>
      <c r="D39" s="5" t="str">
        <f t="shared" si="0"/>
        <v>Sun</v>
      </c>
      <c r="E39" s="33">
        <v>0.625</v>
      </c>
      <c r="F39" s="35" t="s">
        <v>60</v>
      </c>
      <c r="G39" s="5">
        <v>2</v>
      </c>
      <c r="H39" s="5">
        <v>2</v>
      </c>
      <c r="K39" s="5">
        <v>1</v>
      </c>
      <c r="M39" s="5">
        <v>1</v>
      </c>
      <c r="N39" s="5">
        <v>0</v>
      </c>
      <c r="O39" s="14">
        <f t="shared" si="1"/>
        <v>4</v>
      </c>
      <c r="R39" s="14">
        <f t="shared" si="2"/>
        <v>0</v>
      </c>
      <c r="S39" s="5">
        <f t="shared" si="3"/>
        <v>4</v>
      </c>
      <c r="X39" s="5" t="s">
        <v>91</v>
      </c>
    </row>
    <row r="40" spans="1:23" ht="11.25">
      <c r="A40" s="32">
        <v>42073</v>
      </c>
      <c r="B40" s="5" t="s">
        <v>8</v>
      </c>
      <c r="D40" s="5" t="str">
        <f t="shared" si="0"/>
        <v>Tue</v>
      </c>
      <c r="E40" s="33">
        <v>0.7916666666666666</v>
      </c>
      <c r="F40" s="35" t="s">
        <v>40</v>
      </c>
      <c r="I40" s="5" t="s">
        <v>70</v>
      </c>
      <c r="K40" s="5">
        <v>1</v>
      </c>
      <c r="L40" s="5">
        <v>2</v>
      </c>
      <c r="M40" s="5" t="s">
        <v>4</v>
      </c>
      <c r="N40" s="5">
        <v>0</v>
      </c>
      <c r="O40" s="14">
        <f t="shared" si="1"/>
        <v>3</v>
      </c>
      <c r="R40" s="14">
        <f t="shared" si="2"/>
        <v>0</v>
      </c>
      <c r="S40" s="5">
        <f t="shared" si="3"/>
        <v>3</v>
      </c>
      <c r="W40" s="5" t="s">
        <v>93</v>
      </c>
    </row>
    <row r="41" spans="1:24" ht="11.25">
      <c r="A41" s="32">
        <v>42075</v>
      </c>
      <c r="D41" s="5" t="str">
        <f t="shared" si="0"/>
        <v>Thu</v>
      </c>
      <c r="E41" s="33">
        <v>0.7916666666666666</v>
      </c>
      <c r="F41" s="35" t="s">
        <v>61</v>
      </c>
      <c r="G41" s="5">
        <v>2</v>
      </c>
      <c r="H41" s="5">
        <v>2</v>
      </c>
      <c r="M41" s="5">
        <v>0</v>
      </c>
      <c r="N41" s="5">
        <v>2</v>
      </c>
      <c r="O41" s="14">
        <f t="shared" si="1"/>
        <v>4</v>
      </c>
      <c r="R41" s="14">
        <f t="shared" si="2"/>
        <v>0</v>
      </c>
      <c r="S41" s="5">
        <f t="shared" si="3"/>
        <v>4</v>
      </c>
      <c r="X41" s="5" t="s">
        <v>92</v>
      </c>
    </row>
    <row r="42" spans="1:24" ht="11.25">
      <c r="A42" s="32">
        <v>42077</v>
      </c>
      <c r="C42" s="7">
        <v>1</v>
      </c>
      <c r="D42" s="5" t="str">
        <f t="shared" si="0"/>
        <v>Sat</v>
      </c>
      <c r="E42" s="33">
        <v>0.7916666666666666</v>
      </c>
      <c r="F42" s="35" t="s">
        <v>62</v>
      </c>
      <c r="K42" s="5">
        <v>1</v>
      </c>
      <c r="M42" s="5">
        <v>1</v>
      </c>
      <c r="N42" s="5">
        <v>2</v>
      </c>
      <c r="O42" s="14">
        <f t="shared" si="1"/>
        <v>4</v>
      </c>
      <c r="R42" s="14">
        <f t="shared" si="2"/>
        <v>0</v>
      </c>
      <c r="S42" s="5">
        <f t="shared" si="3"/>
        <v>4</v>
      </c>
      <c r="X42" s="5" t="s">
        <v>95</v>
      </c>
    </row>
    <row r="43" spans="1:19" ht="11.25">
      <c r="A43" s="32">
        <v>42080</v>
      </c>
      <c r="B43" s="5" t="s">
        <v>8</v>
      </c>
      <c r="D43" s="5" t="str">
        <f t="shared" si="0"/>
        <v>Tue</v>
      </c>
      <c r="E43" s="33">
        <v>0.7916666666666666</v>
      </c>
      <c r="F43" s="35" t="s">
        <v>63</v>
      </c>
      <c r="G43" s="5">
        <v>2</v>
      </c>
      <c r="K43" s="5">
        <v>1</v>
      </c>
      <c r="M43" s="5">
        <v>0</v>
      </c>
      <c r="N43" s="5">
        <v>0</v>
      </c>
      <c r="O43" s="14">
        <f t="shared" si="1"/>
        <v>3</v>
      </c>
      <c r="R43" s="14">
        <f t="shared" si="2"/>
        <v>0</v>
      </c>
      <c r="S43" s="5">
        <f t="shared" si="3"/>
        <v>3</v>
      </c>
    </row>
    <row r="44" spans="1:19" ht="11.25">
      <c r="A44" s="32">
        <v>42084</v>
      </c>
      <c r="C44" s="7">
        <v>1</v>
      </c>
      <c r="D44" s="5" t="str">
        <f t="shared" si="0"/>
        <v>Sat</v>
      </c>
      <c r="E44" s="33">
        <v>0.7916666666666666</v>
      </c>
      <c r="F44" s="35" t="s">
        <v>50</v>
      </c>
      <c r="K44" s="5">
        <v>1</v>
      </c>
      <c r="L44" s="5">
        <v>2</v>
      </c>
      <c r="M44" s="5">
        <v>1</v>
      </c>
      <c r="N44" s="5">
        <v>0</v>
      </c>
      <c r="O44" s="14">
        <f t="shared" si="1"/>
        <v>4</v>
      </c>
      <c r="R44" s="14">
        <f t="shared" si="2"/>
        <v>0</v>
      </c>
      <c r="S44" s="5">
        <f t="shared" si="3"/>
        <v>4</v>
      </c>
    </row>
    <row r="45" spans="1:19" ht="11.25">
      <c r="A45" s="32">
        <v>42086</v>
      </c>
      <c r="D45" s="5" t="str">
        <f t="shared" si="0"/>
        <v>Mon</v>
      </c>
      <c r="E45" s="33">
        <v>0.7916666666666666</v>
      </c>
      <c r="F45" s="35" t="s">
        <v>64</v>
      </c>
      <c r="K45" s="5">
        <v>1</v>
      </c>
      <c r="L45" s="5">
        <v>2</v>
      </c>
      <c r="M45" s="5">
        <v>1</v>
      </c>
      <c r="N45" s="5">
        <v>0</v>
      </c>
      <c r="O45" s="14">
        <f t="shared" si="1"/>
        <v>4</v>
      </c>
      <c r="R45" s="14">
        <f t="shared" si="2"/>
        <v>0</v>
      </c>
      <c r="S45" s="5">
        <f t="shared" si="3"/>
        <v>4</v>
      </c>
    </row>
    <row r="46" spans="1:19" ht="11.25">
      <c r="A46" s="32">
        <v>42089</v>
      </c>
      <c r="D46" s="5" t="str">
        <f t="shared" si="0"/>
        <v>Thu</v>
      </c>
      <c r="E46" s="33">
        <v>0.7916666666666666</v>
      </c>
      <c r="F46" s="35" t="s">
        <v>44</v>
      </c>
      <c r="G46" s="5">
        <v>0</v>
      </c>
      <c r="K46" s="5">
        <v>1</v>
      </c>
      <c r="L46" s="5">
        <v>2</v>
      </c>
      <c r="M46" s="5">
        <v>1</v>
      </c>
      <c r="N46" s="5">
        <v>0</v>
      </c>
      <c r="O46" s="14">
        <f t="shared" si="1"/>
        <v>4</v>
      </c>
      <c r="R46" s="14">
        <f t="shared" si="2"/>
        <v>0</v>
      </c>
      <c r="S46" s="5">
        <f t="shared" si="3"/>
        <v>4</v>
      </c>
    </row>
    <row r="47" spans="1:19" ht="11.25">
      <c r="A47" s="32">
        <v>42091</v>
      </c>
      <c r="C47" s="7">
        <v>1</v>
      </c>
      <c r="D47" s="5" t="str">
        <f t="shared" si="0"/>
        <v>Sat</v>
      </c>
      <c r="E47" s="33">
        <v>0.7916666666666666</v>
      </c>
      <c r="F47" s="35" t="s">
        <v>48</v>
      </c>
      <c r="G47" s="5">
        <v>2</v>
      </c>
      <c r="K47" s="5">
        <v>1</v>
      </c>
      <c r="M47" s="5">
        <v>1</v>
      </c>
      <c r="N47" s="5">
        <v>0</v>
      </c>
      <c r="O47" s="14">
        <f t="shared" si="1"/>
        <v>4</v>
      </c>
      <c r="R47" s="14">
        <f t="shared" si="2"/>
        <v>0</v>
      </c>
      <c r="S47" s="5">
        <f t="shared" si="3"/>
        <v>4</v>
      </c>
    </row>
    <row r="48" spans="1:24" ht="11.25">
      <c r="A48" s="32">
        <v>42092</v>
      </c>
      <c r="C48" s="7">
        <v>1</v>
      </c>
      <c r="D48" s="5" t="str">
        <f t="shared" si="0"/>
        <v>Sun</v>
      </c>
      <c r="E48" s="33">
        <v>0.7083333333333334</v>
      </c>
      <c r="F48" s="35" t="s">
        <v>53</v>
      </c>
      <c r="K48" s="5">
        <v>2</v>
      </c>
      <c r="M48" s="5">
        <v>1</v>
      </c>
      <c r="N48" s="5">
        <v>1</v>
      </c>
      <c r="O48" s="14">
        <f t="shared" si="1"/>
        <v>4</v>
      </c>
      <c r="R48" s="14">
        <f t="shared" si="2"/>
        <v>0</v>
      </c>
      <c r="S48" s="5">
        <f t="shared" si="3"/>
        <v>4</v>
      </c>
      <c r="U48" s="5">
        <v>2</v>
      </c>
      <c r="X48" s="5" t="s">
        <v>94</v>
      </c>
    </row>
    <row r="49" spans="1:13" ht="11.25">
      <c r="A49" s="32"/>
      <c r="E49" s="33"/>
      <c r="F49" s="35"/>
      <c r="M49" s="5" t="s">
        <v>4</v>
      </c>
    </row>
    <row r="50" spans="1:19" ht="22.5">
      <c r="A50" s="32">
        <v>42098</v>
      </c>
      <c r="C50" s="7">
        <v>1</v>
      </c>
      <c r="D50" s="5" t="str">
        <f t="shared" si="0"/>
        <v>Sat</v>
      </c>
      <c r="E50" s="33">
        <v>0.5416666666666666</v>
      </c>
      <c r="F50" s="35" t="s">
        <v>52</v>
      </c>
      <c r="I50" s="5" t="s">
        <v>69</v>
      </c>
      <c r="K50" s="5">
        <v>1</v>
      </c>
      <c r="M50" s="5">
        <v>1</v>
      </c>
      <c r="N50" s="5">
        <v>2</v>
      </c>
      <c r="O50" s="14">
        <f t="shared" si="1"/>
        <v>4</v>
      </c>
      <c r="R50" s="14">
        <f t="shared" si="2"/>
        <v>0</v>
      </c>
      <c r="S50" s="5">
        <f t="shared" si="3"/>
        <v>4</v>
      </c>
    </row>
    <row r="51" spans="1:19" ht="11.25">
      <c r="A51" s="32">
        <v>42105</v>
      </c>
      <c r="C51" s="7">
        <v>1</v>
      </c>
      <c r="D51" s="5" t="str">
        <f t="shared" si="0"/>
        <v>Sat</v>
      </c>
      <c r="E51" s="33">
        <v>0.7916666666666666</v>
      </c>
      <c r="F51" s="35" t="s">
        <v>47</v>
      </c>
      <c r="K51" s="5">
        <v>1</v>
      </c>
      <c r="M51" s="5">
        <v>1</v>
      </c>
      <c r="N51" s="5">
        <v>2</v>
      </c>
      <c r="O51" s="14">
        <f t="shared" si="1"/>
        <v>4</v>
      </c>
      <c r="R51" s="14">
        <f t="shared" si="2"/>
        <v>0</v>
      </c>
      <c r="S51" s="5">
        <f t="shared" si="3"/>
        <v>4</v>
      </c>
    </row>
    <row r="52" spans="1:19" ht="11.25">
      <c r="A52" s="32"/>
      <c r="E52" s="33"/>
      <c r="F52" s="35"/>
      <c r="G52" s="7"/>
      <c r="H52" s="7"/>
      <c r="I52" s="7"/>
      <c r="J52" s="7"/>
      <c r="K52" s="7"/>
      <c r="L52" s="7"/>
      <c r="M52" s="7"/>
      <c r="N52" s="7"/>
      <c r="O52" s="14">
        <f>SUM(O5:O51)</f>
        <v>163</v>
      </c>
      <c r="S52" s="5">
        <f>SUM(S5:S51)</f>
        <v>188</v>
      </c>
    </row>
    <row r="53" spans="1:14" ht="11.25">
      <c r="A53" s="32"/>
      <c r="E53" s="33"/>
      <c r="F53" s="35"/>
      <c r="G53" s="7"/>
      <c r="H53" s="7"/>
      <c r="I53" s="7"/>
      <c r="J53" s="7"/>
      <c r="K53" s="7"/>
      <c r="L53" s="7"/>
      <c r="M53" s="7"/>
      <c r="N53" s="7"/>
    </row>
    <row r="54" spans="1:19" ht="12">
      <c r="A54" s="32"/>
      <c r="E54" s="2" t="s">
        <v>30</v>
      </c>
      <c r="F54" s="21">
        <v>42089</v>
      </c>
      <c r="G54" s="7">
        <f>SUM(G5:G53)</f>
        <v>33</v>
      </c>
      <c r="H54" s="7">
        <f>SUM(H5:H53)</f>
        <v>27</v>
      </c>
      <c r="I54" s="7"/>
      <c r="J54" s="7">
        <f>SUM(J5:J53)</f>
        <v>0</v>
      </c>
      <c r="K54" s="7">
        <f>SUM(K5:K53)</f>
        <v>39</v>
      </c>
      <c r="L54" s="7">
        <f>SUM(L5:L53)</f>
        <v>14</v>
      </c>
      <c r="M54" s="7">
        <f>SUM(M5:M53)</f>
        <v>39</v>
      </c>
      <c r="N54" s="7">
        <f>SUM(N5:N53)</f>
        <v>38</v>
      </c>
      <c r="O54" s="31">
        <f>G54+SUM(K54:N54)</f>
        <v>163</v>
      </c>
      <c r="P54" s="7">
        <f>SUM(P5:P53)</f>
        <v>12</v>
      </c>
      <c r="Q54" s="7">
        <f>SUM(Q5:Q53)</f>
        <v>13</v>
      </c>
      <c r="R54" s="7">
        <f>SUM(R5:R53)</f>
        <v>25</v>
      </c>
      <c r="S54" s="7">
        <f>G54+SUM(K54:Q54)+V54-O54</f>
        <v>188</v>
      </c>
    </row>
    <row r="55" spans="8:19" ht="11.25">
      <c r="H55" s="5" t="s">
        <v>4</v>
      </c>
      <c r="R55" s="17"/>
      <c r="S55" s="22"/>
    </row>
    <row r="56" spans="2:19" ht="11.25">
      <c r="B56" s="19" t="s">
        <v>32</v>
      </c>
      <c r="O56" s="5">
        <f>41*4</f>
        <v>164</v>
      </c>
      <c r="P56" s="5"/>
      <c r="Q56" s="5"/>
      <c r="R56" s="5">
        <f>41*2</f>
        <v>82</v>
      </c>
      <c r="S56" s="5">
        <f>6*41</f>
        <v>246</v>
      </c>
    </row>
    <row r="57" spans="2:19" ht="11.25">
      <c r="B57" s="19" t="s">
        <v>31</v>
      </c>
      <c r="O57" s="18">
        <f>O54-O56</f>
        <v>-1</v>
      </c>
      <c r="P57" s="5"/>
      <c r="Q57" s="5"/>
      <c r="R57" s="18">
        <f>R54-R56</f>
        <v>-57</v>
      </c>
      <c r="S57" s="18">
        <f>S54-S56</f>
        <v>-58</v>
      </c>
    </row>
    <row r="58" ht="11.25">
      <c r="R58" s="17"/>
    </row>
    <row r="59" spans="7:12" ht="11.25">
      <c r="G59" s="8">
        <v>45</v>
      </c>
      <c r="H59" s="8">
        <f>(H54)*G59</f>
        <v>1215</v>
      </c>
      <c r="I59" s="5" t="s">
        <v>5</v>
      </c>
      <c r="L59" s="10"/>
    </row>
    <row r="60" spans="7:19" ht="11.25">
      <c r="G60" s="8"/>
      <c r="H60" s="8"/>
      <c r="L60" s="10"/>
      <c r="S60" s="18"/>
    </row>
    <row r="61" spans="7:19" ht="11.25">
      <c r="G61" s="9" t="s">
        <v>17</v>
      </c>
      <c r="H61" s="8">
        <v>450</v>
      </c>
      <c r="I61" s="5" t="s">
        <v>6</v>
      </c>
      <c r="L61" s="10"/>
      <c r="S61" s="18"/>
    </row>
    <row r="62" spans="7:12" ht="11.25">
      <c r="G62" s="9" t="s">
        <v>17</v>
      </c>
      <c r="H62" s="8">
        <v>450</v>
      </c>
      <c r="I62" s="5" t="s">
        <v>6</v>
      </c>
      <c r="L62" s="10"/>
    </row>
    <row r="63" spans="7:12" ht="11.25">
      <c r="G63" s="9" t="s">
        <v>17</v>
      </c>
      <c r="H63" s="8">
        <v>0</v>
      </c>
      <c r="I63" s="5" t="s">
        <v>6</v>
      </c>
      <c r="L63" s="10"/>
    </row>
    <row r="64" spans="7:12" ht="11.25">
      <c r="G64" s="9"/>
      <c r="H64" s="8"/>
      <c r="L64" s="10"/>
    </row>
    <row r="65" spans="7:8" ht="11.25">
      <c r="G65" s="9"/>
      <c r="H65" s="8"/>
    </row>
    <row r="66" spans="7:9" ht="11.25">
      <c r="G66" s="9"/>
      <c r="H66" s="16">
        <f>H59-SUM(H61:H65)</f>
        <v>315</v>
      </c>
      <c r="I66" s="5" t="s">
        <v>7</v>
      </c>
    </row>
  </sheetData>
  <sheetProtection/>
  <autoFilter ref="A1:X67"/>
  <printOptions gridLines="1"/>
  <pageMargins left="0.75" right="0.75" top="0.67" bottom="0.75" header="0.17" footer="0.5"/>
  <pageSetup blackAndWhite="1" horizontalDpi="300" verticalDpi="300" orientation="landscape" scale="70" r:id="rId1"/>
  <headerFooter alignWithMargins="0">
    <oddHeader>&amp;C&amp;F
&amp;A</oddHeader>
    <oddFooter>&amp;CPage &amp;P of &amp;N</oddFooter>
  </headerFooter>
  <rowBreaks count="2" manualBreakCount="2">
    <brk id="36" max="255" man="1"/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5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28125" style="25" customWidth="1"/>
    <col min="2" max="2" width="10.00390625" style="25" customWidth="1"/>
    <col min="3" max="3" width="13.57421875" style="25" customWidth="1"/>
    <col min="4" max="16384" width="9.140625" style="25" customWidth="1"/>
  </cols>
  <sheetData>
    <row r="1" spans="1:3" ht="14.25">
      <c r="A1" s="23" t="s">
        <v>28</v>
      </c>
      <c r="B1" s="23" t="s">
        <v>33</v>
      </c>
      <c r="C1" s="24" t="s">
        <v>29</v>
      </c>
    </row>
    <row r="2" spans="1:3" ht="14.25">
      <c r="A2" s="26">
        <v>41903</v>
      </c>
      <c r="B2" s="27">
        <v>0.0625</v>
      </c>
      <c r="C2" s="24" t="s">
        <v>34</v>
      </c>
    </row>
    <row r="3" spans="1:3" ht="14.25">
      <c r="A3" s="26">
        <v>41915</v>
      </c>
      <c r="B3" s="27">
        <v>0.2916666666666667</v>
      </c>
      <c r="C3" s="24" t="s">
        <v>35</v>
      </c>
    </row>
    <row r="4" spans="1:3" ht="14.25">
      <c r="A4" s="23"/>
      <c r="B4" s="23"/>
      <c r="C4" s="23"/>
    </row>
    <row r="5" spans="1:3" ht="14.25">
      <c r="A5" s="28">
        <v>41922</v>
      </c>
      <c r="B5" s="29">
        <v>0.7916666666666666</v>
      </c>
      <c r="C5" s="25" t="s">
        <v>36</v>
      </c>
    </row>
    <row r="6" spans="1:3" ht="14.25">
      <c r="A6" s="28">
        <v>41926</v>
      </c>
      <c r="B6" s="29">
        <v>0.7916666666666666</v>
      </c>
      <c r="C6" s="25" t="s">
        <v>37</v>
      </c>
    </row>
    <row r="7" spans="1:2" ht="14.25">
      <c r="A7" s="28"/>
      <c r="B7" s="29"/>
    </row>
    <row r="8" spans="1:3" ht="14.25">
      <c r="A8" s="28">
        <v>41944</v>
      </c>
      <c r="B8" s="29">
        <v>0.7916666666666666</v>
      </c>
      <c r="C8" s="25" t="s">
        <v>38</v>
      </c>
    </row>
    <row r="9" spans="1:3" ht="14.25">
      <c r="A9" s="28">
        <v>41945</v>
      </c>
      <c r="B9" s="29">
        <v>0.7083333333333334</v>
      </c>
      <c r="C9" s="25" t="s">
        <v>39</v>
      </c>
    </row>
    <row r="10" spans="1:3" ht="14.25">
      <c r="A10" s="28">
        <v>41950</v>
      </c>
      <c r="B10" s="29">
        <v>0.7916666666666666</v>
      </c>
      <c r="C10" s="25" t="s">
        <v>40</v>
      </c>
    </row>
    <row r="11" spans="1:3" ht="14.25">
      <c r="A11" s="28">
        <v>41953</v>
      </c>
      <c r="B11" s="29">
        <v>0.7916666666666666</v>
      </c>
      <c r="C11" s="25" t="s">
        <v>41</v>
      </c>
    </row>
    <row r="12" spans="1:3" ht="14.25">
      <c r="A12" s="28">
        <v>41956</v>
      </c>
      <c r="B12" s="29">
        <v>0.7916666666666666</v>
      </c>
      <c r="C12" s="25" t="s">
        <v>42</v>
      </c>
    </row>
    <row r="13" spans="1:3" ht="14.25">
      <c r="A13" s="28">
        <v>41959</v>
      </c>
      <c r="B13" s="29">
        <v>0.7083333333333334</v>
      </c>
      <c r="C13" s="25" t="s">
        <v>43</v>
      </c>
    </row>
    <row r="14" spans="1:3" ht="14.25">
      <c r="A14" s="28">
        <v>41972</v>
      </c>
      <c r="B14" s="29">
        <v>0.7916666666666666</v>
      </c>
      <c r="C14" s="25" t="s">
        <v>44</v>
      </c>
    </row>
    <row r="15" spans="1:2" ht="14.25">
      <c r="A15" s="28"/>
      <c r="B15" s="29"/>
    </row>
    <row r="16" spans="1:3" ht="14.25">
      <c r="A16" s="28">
        <v>41975</v>
      </c>
      <c r="B16" s="29">
        <v>0.7916666666666666</v>
      </c>
      <c r="C16" s="25" t="s">
        <v>45</v>
      </c>
    </row>
    <row r="17" spans="1:3" ht="14.25">
      <c r="A17" s="28">
        <v>41977</v>
      </c>
      <c r="B17" s="29">
        <v>0.7916666666666666</v>
      </c>
      <c r="C17" s="25" t="s">
        <v>46</v>
      </c>
    </row>
    <row r="18" spans="1:3" ht="14.25">
      <c r="A18" s="28">
        <v>41980</v>
      </c>
      <c r="B18" s="29">
        <v>0.7083333333333334</v>
      </c>
      <c r="C18" s="25" t="s">
        <v>47</v>
      </c>
    </row>
    <row r="19" spans="1:3" ht="14.25">
      <c r="A19" s="28">
        <v>41981</v>
      </c>
      <c r="B19" s="29">
        <v>0.7916666666666666</v>
      </c>
      <c r="C19" s="25" t="s">
        <v>48</v>
      </c>
    </row>
    <row r="20" spans="1:3" ht="14.25">
      <c r="A20" s="28">
        <v>41991</v>
      </c>
      <c r="B20" s="29">
        <v>0.7916666666666666</v>
      </c>
      <c r="C20" s="25" t="s">
        <v>49</v>
      </c>
    </row>
    <row r="21" spans="1:3" ht="14.25">
      <c r="A21" s="28">
        <v>41993</v>
      </c>
      <c r="B21" s="29">
        <v>0.7916666666666666</v>
      </c>
      <c r="C21" s="25" t="s">
        <v>50</v>
      </c>
    </row>
    <row r="22" spans="1:3" ht="14.25">
      <c r="A22" s="28">
        <v>42002</v>
      </c>
      <c r="B22" s="29">
        <v>0.7916666666666666</v>
      </c>
      <c r="C22" s="25" t="s">
        <v>51</v>
      </c>
    </row>
    <row r="23" spans="1:2" ht="14.25">
      <c r="A23" s="28"/>
      <c r="B23" s="29"/>
    </row>
    <row r="24" spans="1:3" ht="14.25">
      <c r="A24" s="28">
        <v>42006</v>
      </c>
      <c r="B24" s="29">
        <v>0.7916666666666666</v>
      </c>
      <c r="C24" s="25" t="s">
        <v>52</v>
      </c>
    </row>
    <row r="25" spans="1:3" ht="14.25">
      <c r="A25" s="28">
        <v>42008</v>
      </c>
      <c r="B25" s="29">
        <v>0.5416666666666666</v>
      </c>
      <c r="C25" s="25" t="s">
        <v>53</v>
      </c>
    </row>
    <row r="26" spans="1:3" ht="14.25">
      <c r="A26" s="28">
        <v>42012</v>
      </c>
      <c r="B26" s="29">
        <v>0.7916666666666666</v>
      </c>
      <c r="C26" s="25" t="s">
        <v>37</v>
      </c>
    </row>
    <row r="27" spans="1:3" ht="14.25">
      <c r="A27" s="28">
        <v>42017</v>
      </c>
      <c r="B27" s="29">
        <v>0.7916666666666666</v>
      </c>
      <c r="C27" s="25" t="s">
        <v>54</v>
      </c>
    </row>
    <row r="28" spans="1:3" ht="14.25">
      <c r="A28" s="28">
        <v>42020</v>
      </c>
      <c r="B28" s="29">
        <v>0.7916666666666666</v>
      </c>
      <c r="C28" s="25" t="s">
        <v>55</v>
      </c>
    </row>
    <row r="29" spans="1:3" ht="14.25">
      <c r="A29" s="28">
        <v>42031</v>
      </c>
      <c r="B29" s="29">
        <v>0.7916666666666666</v>
      </c>
      <c r="C29" s="25" t="s">
        <v>56</v>
      </c>
    </row>
    <row r="30" spans="1:3" ht="14.25">
      <c r="A30" s="28">
        <v>42034</v>
      </c>
      <c r="B30" s="29">
        <v>0.7916666666666666</v>
      </c>
      <c r="C30" s="25" t="s">
        <v>57</v>
      </c>
    </row>
    <row r="31" spans="1:2" ht="14.25">
      <c r="A31" s="28"/>
      <c r="B31" s="29"/>
    </row>
    <row r="32" spans="1:3" ht="14.25">
      <c r="A32" s="28">
        <v>42047</v>
      </c>
      <c r="B32" s="29">
        <v>0.7916666666666666</v>
      </c>
      <c r="C32" s="25" t="s">
        <v>58</v>
      </c>
    </row>
    <row r="33" spans="1:3" ht="14.25">
      <c r="A33" s="28">
        <v>42052</v>
      </c>
      <c r="B33" s="29">
        <v>0.7916666666666666</v>
      </c>
      <c r="C33" s="25" t="s">
        <v>36</v>
      </c>
    </row>
    <row r="34" spans="1:3" ht="14.25">
      <c r="A34" s="28">
        <v>42055</v>
      </c>
      <c r="B34" s="29">
        <v>0.7916666666666666</v>
      </c>
      <c r="C34" s="25" t="s">
        <v>49</v>
      </c>
    </row>
    <row r="35" spans="1:3" ht="14.25">
      <c r="A35" s="28">
        <v>42059</v>
      </c>
      <c r="B35" s="29">
        <v>0.7916666666666666</v>
      </c>
      <c r="C35" s="25" t="s">
        <v>52</v>
      </c>
    </row>
    <row r="36" spans="1:3" ht="14.25">
      <c r="A36" s="28">
        <v>42062</v>
      </c>
      <c r="B36" s="29">
        <v>0.7916666666666666</v>
      </c>
      <c r="C36" s="25" t="s">
        <v>46</v>
      </c>
    </row>
    <row r="37" spans="1:2" ht="14.25">
      <c r="A37" s="28"/>
      <c r="B37" s="29"/>
    </row>
    <row r="38" spans="1:3" ht="14.25">
      <c r="A38" s="28">
        <v>42069</v>
      </c>
      <c r="B38" s="29">
        <v>0.7916666666666666</v>
      </c>
      <c r="C38" s="25" t="s">
        <v>59</v>
      </c>
    </row>
    <row r="39" spans="1:3" ht="14.25">
      <c r="A39" s="28">
        <v>42071</v>
      </c>
      <c r="B39" s="29">
        <v>0.625</v>
      </c>
      <c r="C39" s="25" t="s">
        <v>60</v>
      </c>
    </row>
    <row r="40" spans="1:3" ht="14.25">
      <c r="A40" s="28">
        <v>42073</v>
      </c>
      <c r="B40" s="29">
        <v>0.7916666666666666</v>
      </c>
      <c r="C40" s="25" t="s">
        <v>40</v>
      </c>
    </row>
    <row r="41" spans="1:3" ht="14.25">
      <c r="A41" s="28">
        <v>42075</v>
      </c>
      <c r="B41" s="29">
        <v>0.7916666666666666</v>
      </c>
      <c r="C41" s="25" t="s">
        <v>61</v>
      </c>
    </row>
    <row r="42" spans="1:3" ht="14.25">
      <c r="A42" s="28">
        <v>42077</v>
      </c>
      <c r="B42" s="29">
        <v>0.7916666666666666</v>
      </c>
      <c r="C42" s="25" t="s">
        <v>62</v>
      </c>
    </row>
    <row r="43" spans="1:3" ht="14.25">
      <c r="A43" s="28">
        <v>42080</v>
      </c>
      <c r="B43" s="29">
        <v>0.7916666666666666</v>
      </c>
      <c r="C43" s="25" t="s">
        <v>63</v>
      </c>
    </row>
    <row r="44" spans="1:3" ht="14.25">
      <c r="A44" s="28">
        <v>42084</v>
      </c>
      <c r="B44" s="29">
        <v>0.7916666666666666</v>
      </c>
      <c r="C44" s="25" t="s">
        <v>50</v>
      </c>
    </row>
    <row r="45" spans="1:3" ht="14.25">
      <c r="A45" s="28">
        <v>42086</v>
      </c>
      <c r="B45" s="29">
        <v>0.7916666666666666</v>
      </c>
      <c r="C45" s="25" t="s">
        <v>64</v>
      </c>
    </row>
    <row r="46" spans="1:3" ht="14.25">
      <c r="A46" s="28">
        <v>42089</v>
      </c>
      <c r="B46" s="29">
        <v>0.7916666666666666</v>
      </c>
      <c r="C46" s="25" t="s">
        <v>44</v>
      </c>
    </row>
    <row r="47" spans="1:3" ht="14.25">
      <c r="A47" s="28">
        <v>42091</v>
      </c>
      <c r="B47" s="29">
        <v>0.7916666666666666</v>
      </c>
      <c r="C47" s="25" t="s">
        <v>48</v>
      </c>
    </row>
    <row r="48" spans="1:3" ht="14.25">
      <c r="A48" s="28">
        <v>42092</v>
      </c>
      <c r="B48" s="29">
        <v>0.7083333333333334</v>
      </c>
      <c r="C48" s="25" t="s">
        <v>53</v>
      </c>
    </row>
    <row r="49" spans="1:2" ht="14.25">
      <c r="A49" s="28"/>
      <c r="B49" s="29"/>
    </row>
    <row r="50" spans="1:3" ht="14.25">
      <c r="A50" s="28">
        <v>42098</v>
      </c>
      <c r="B50" s="29">
        <v>0.5416666666666666</v>
      </c>
      <c r="C50" s="25" t="s">
        <v>52</v>
      </c>
    </row>
    <row r="51" spans="1:3" ht="14.25">
      <c r="A51" s="28">
        <v>42105</v>
      </c>
      <c r="B51" s="29">
        <v>0.7916666666666666</v>
      </c>
      <c r="C51" s="25" t="s">
        <v>47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Whichard</dc:creator>
  <cp:keywords/>
  <dc:description/>
  <cp:lastModifiedBy>Ken</cp:lastModifiedBy>
  <cp:lastPrinted>2014-08-14T15:06:27Z</cp:lastPrinted>
  <dcterms:created xsi:type="dcterms:W3CDTF">2005-07-29T20:13:04Z</dcterms:created>
  <dcterms:modified xsi:type="dcterms:W3CDTF">2015-03-26T17:12:15Z</dcterms:modified>
  <cp:category/>
  <cp:version/>
  <cp:contentType/>
  <cp:contentStatus/>
</cp:coreProperties>
</file>